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24486A2F-8FA4-49FA-A745-A72923EBE1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ГПР!$A$10:$BY$17</definedName>
    <definedName name="_xlnm.Print_Area" localSheetId="0">ГПР!$A$1:$V$107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6" l="1"/>
  <c r="I10" i="6"/>
  <c r="F10" i="6"/>
  <c r="G10" i="6" s="1"/>
  <c r="H10" i="6" s="1"/>
  <c r="D87" i="6"/>
  <c r="C89" i="6" s="1"/>
  <c r="D89" i="6" s="1"/>
  <c r="C91" i="6" s="1"/>
  <c r="D91" i="6" s="1"/>
  <c r="C86" i="6"/>
  <c r="D77" i="6"/>
  <c r="D76" i="6" s="1"/>
  <c r="C76" i="6"/>
  <c r="D67" i="6"/>
  <c r="D66" i="6" s="1"/>
  <c r="C66" i="6"/>
  <c r="D57" i="6"/>
  <c r="C59" i="6" s="1"/>
  <c r="C56" i="6"/>
  <c r="D46" i="6"/>
  <c r="C48" i="6" s="1"/>
  <c r="C45" i="6"/>
  <c r="D35" i="6"/>
  <c r="C37" i="6" s="1"/>
  <c r="D34" i="6"/>
  <c r="C34" i="6"/>
  <c r="D24" i="6"/>
  <c r="D23" i="6" s="1"/>
  <c r="C23" i="6"/>
  <c r="D13" i="6"/>
  <c r="C15" i="6" s="1"/>
  <c r="C97" i="6"/>
  <c r="D96" i="6"/>
  <c r="C99" i="6" s="1"/>
  <c r="D99" i="6" s="1"/>
  <c r="D86" i="6" l="1"/>
  <c r="D45" i="6"/>
  <c r="C88" i="6"/>
  <c r="D88" i="6"/>
  <c r="D48" i="6"/>
  <c r="C50" i="6" s="1"/>
  <c r="C47" i="6"/>
  <c r="C79" i="6"/>
  <c r="C69" i="6"/>
  <c r="D69" i="6" s="1"/>
  <c r="D59" i="6"/>
  <c r="C58" i="6"/>
  <c r="D56" i="6"/>
  <c r="C36" i="6"/>
  <c r="D37" i="6"/>
  <c r="D47" i="6"/>
  <c r="C26" i="6"/>
  <c r="D26" i="6" s="1"/>
  <c r="D97" i="6"/>
  <c r="D58" i="6" l="1"/>
  <c r="C61" i="6"/>
  <c r="D61" i="6" s="1"/>
  <c r="C64" i="6" s="1"/>
  <c r="D79" i="6"/>
  <c r="C78" i="6"/>
  <c r="C68" i="6"/>
  <c r="D50" i="6"/>
  <c r="C49" i="6"/>
  <c r="D36" i="6"/>
  <c r="C39" i="6"/>
  <c r="C25" i="6"/>
  <c r="D98" i="6"/>
  <c r="C98" i="6"/>
  <c r="C95" i="6"/>
  <c r="C94" i="6" s="1"/>
  <c r="C81" i="6" l="1"/>
  <c r="D78" i="6"/>
  <c r="D68" i="6"/>
  <c r="C71" i="6"/>
  <c r="C38" i="6"/>
  <c r="D39" i="6"/>
  <c r="C52" i="6"/>
  <c r="D49" i="6"/>
  <c r="C28" i="6"/>
  <c r="D25" i="6"/>
  <c r="D95" i="6"/>
  <c r="D94" i="6" s="1"/>
  <c r="D62" i="6"/>
  <c r="D60" i="6" s="1"/>
  <c r="C62" i="6"/>
  <c r="C60" i="6" s="1"/>
  <c r="D15" i="6"/>
  <c r="C17" i="6" s="1"/>
  <c r="D17" i="6" s="1"/>
  <c r="C82" i="6" l="1"/>
  <c r="C80" i="6" s="1"/>
  <c r="D81" i="6"/>
  <c r="C72" i="6"/>
  <c r="C70" i="6" s="1"/>
  <c r="D71" i="6"/>
  <c r="D52" i="6"/>
  <c r="C54" i="6"/>
  <c r="C53" i="6" s="1"/>
  <c r="C51" i="6"/>
  <c r="C41" i="6"/>
  <c r="D38" i="6"/>
  <c r="D28" i="6"/>
  <c r="C27" i="6"/>
  <c r="C19" i="6"/>
  <c r="C21" i="6" s="1"/>
  <c r="C20" i="6" s="1"/>
  <c r="D64" i="6"/>
  <c r="D63" i="6" s="1"/>
  <c r="D55" i="6" s="1"/>
  <c r="C18" i="6"/>
  <c r="D19" i="6" l="1"/>
  <c r="C44" i="6"/>
  <c r="C93" i="6"/>
  <c r="D93" i="6" s="1"/>
  <c r="C84" i="6"/>
  <c r="D82" i="6"/>
  <c r="D80" i="6" s="1"/>
  <c r="C74" i="6"/>
  <c r="D72" i="6"/>
  <c r="D70" i="6" s="1"/>
  <c r="C43" i="6"/>
  <c r="C42" i="6" s="1"/>
  <c r="D41" i="6"/>
  <c r="C40" i="6"/>
  <c r="D54" i="6"/>
  <c r="D53" i="6" s="1"/>
  <c r="D51" i="6"/>
  <c r="D27" i="6"/>
  <c r="C30" i="6"/>
  <c r="C63" i="6"/>
  <c r="D18" i="6"/>
  <c r="D21" i="6"/>
  <c r="D20" i="6" s="1"/>
  <c r="D44" i="6" l="1"/>
  <c r="D92" i="6"/>
  <c r="C92" i="6"/>
  <c r="D84" i="6"/>
  <c r="D83" i="6" s="1"/>
  <c r="D75" i="6" s="1"/>
  <c r="C83" i="6"/>
  <c r="C75" i="6" s="1"/>
  <c r="D74" i="6"/>
  <c r="D73" i="6" s="1"/>
  <c r="D65" i="6" s="1"/>
  <c r="C73" i="6"/>
  <c r="C65" i="6" s="1"/>
  <c r="C55" i="6"/>
  <c r="C33" i="6"/>
  <c r="D40" i="6"/>
  <c r="D43" i="6"/>
  <c r="C32" i="6"/>
  <c r="C31" i="6" s="1"/>
  <c r="D30" i="6"/>
  <c r="C29" i="6"/>
  <c r="D16" i="6"/>
  <c r="C16" i="6"/>
  <c r="D14" i="6"/>
  <c r="C14" i="6"/>
  <c r="C12" i="6"/>
  <c r="D12" i="6"/>
  <c r="N9" i="6"/>
  <c r="S9" i="6" s="1"/>
  <c r="W9" i="6" s="1"/>
  <c r="C90" i="6" l="1"/>
  <c r="C85" i="6" s="1"/>
  <c r="D90" i="6"/>
  <c r="D85" i="6" s="1"/>
  <c r="D42" i="6"/>
  <c r="D33" i="6" s="1"/>
  <c r="C22" i="6"/>
  <c r="D32" i="6"/>
  <c r="D31" i="6" s="1"/>
  <c r="D29" i="6"/>
  <c r="C11" i="6"/>
  <c r="D11" i="6"/>
  <c r="K10" i="6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D22" i="6" l="1"/>
  <c r="X10" i="6"/>
  <c r="Y10" i="6" s="1"/>
  <c r="Z10" i="6" s="1"/>
</calcChain>
</file>

<file path=xl/sharedStrings.xml><?xml version="1.0" encoding="utf-8"?>
<sst xmlns="http://schemas.openxmlformats.org/spreadsheetml/2006/main" count="120" uniqueCount="58">
  <si>
    <t>Наименование работ</t>
  </si>
  <si>
    <t>№ п/п</t>
  </si>
  <si>
    <t>Срок</t>
  </si>
  <si>
    <t>Нач.</t>
  </si>
  <si>
    <t>Оконч.</t>
  </si>
  <si>
    <t>Генеральный директор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</si>
  <si>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</si>
  <si>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</si>
  <si>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</si>
  <si>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</si>
  <si>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</si>
  <si>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</si>
  <si>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</si>
  <si>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</si>
  <si>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</si>
  <si>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r>
      <t xml:space="preserve">на объекте: </t>
    </r>
    <r>
      <rPr>
        <b/>
        <sz val="14"/>
        <color theme="1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</si>
  <si>
    <t>И.О. Фамилия</t>
  </si>
  <si>
    <t>"______"___________________2026г.</t>
  </si>
  <si>
    <t>Наименование организации</t>
  </si>
  <si>
    <t>_______________________________________В.Л. Вежновец</t>
  </si>
  <si>
    <t>График производства работ на выполнение комплекса работ по изготовлению и монтажу металлических конструкций</t>
  </si>
  <si>
    <t>ГП-2 Блок-секция 1А</t>
  </si>
  <si>
    <t>Придомовая территория</t>
  </si>
  <si>
    <t>Устройство ограждения лестничных клеток</t>
  </si>
  <si>
    <t>Монтаж стремянок выхода на кровлю</t>
  </si>
  <si>
    <t>Устройство ограждения террас</t>
  </si>
  <si>
    <t>Монтаж металлических потолков по верху кладовых</t>
  </si>
  <si>
    <t>Монтаж решеток приямков</t>
  </si>
  <si>
    <t>ГП-2 Блок-секция 1Б</t>
  </si>
  <si>
    <t>ГП-1 Блок-секция 2А</t>
  </si>
  <si>
    <t>ГП-1 Блок-секция 2Б</t>
  </si>
  <si>
    <t>ГП-2 Блок-секция 3А</t>
  </si>
  <si>
    <t>ГП-2 Блок-секция 3Б</t>
  </si>
  <si>
    <t>ГП-2 Блок-секция 3В</t>
  </si>
  <si>
    <t>Устройство ограждения балконов</t>
  </si>
  <si>
    <t>ГП-2 Блок-секция 4А</t>
  </si>
  <si>
    <t>2</t>
  </si>
  <si>
    <t>3</t>
  </si>
  <si>
    <t>4</t>
  </si>
  <si>
    <t>8</t>
  </si>
  <si>
    <t>5</t>
  </si>
  <si>
    <t>6</t>
  </si>
  <si>
    <t>7</t>
  </si>
  <si>
    <t>9</t>
  </si>
  <si>
    <t>Устройство ограждения кровли</t>
  </si>
  <si>
    <t>Ограждение территории воротами и калитками</t>
  </si>
  <si>
    <t>Устройство ограждения территории</t>
  </si>
  <si>
    <t>Устройство калиток</t>
  </si>
  <si>
    <t>Лестницы и стремянки</t>
  </si>
  <si>
    <t>Ограждение лестничных клеток</t>
  </si>
  <si>
    <t>Ограждения входных групп, балконов и лоджий</t>
  </si>
  <si>
    <t>Ограждение входных групп, балконов и лоджий</t>
  </si>
  <si>
    <t>Металлические потолки по верху кладовых</t>
  </si>
  <si>
    <t>Решетки приямков</t>
  </si>
  <si>
    <t>Ограждение площадки ТБО</t>
  </si>
  <si>
    <t>Устройство ограждения площадки ТБО</t>
  </si>
  <si>
    <t>Ограждение вентиляционного оборудования</t>
  </si>
  <si>
    <t>Устройство ограждения вентиляционного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</si>
</sst>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21" fillId="0" borderId="0"/>
    <xf numFmtId="0" fontId="21" fillId="0" borderId="0"/>
    <xf numFmtId="43" fontId="19" fillId="0" borderId="0" applyFont="0" applyFill="0" applyBorder="0" applyProtection="0"/>
    <xf numFmtId="43" fontId="20" fillId="0" borderId="0" applyFont="0" applyFill="0" applyBorder="0" applyProtection="0"/>
    <xf numFmtId="167" fontId="22" fillId="0" borderId="0" applyFont="0" applyFill="0" applyBorder="0" applyProtection="0"/>
  </cellStyleXfs>
  <cellXfs count="48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3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4" fillId="2" borderId="0" xfId="10" applyFont="1" applyFill="1" applyAlignment="1">
      <alignment vertical="top"/>
    </xf>
    <xf numFmtId="0" fontId="24" fillId="2" borderId="0" xfId="9" applyFont="1" applyFill="1" applyAlignment="1">
      <alignment horizontal="right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12" fillId="2" borderId="1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vertical="top" wrapText="1"/>
    </xf>
    <xf numFmtId="0" fontId="25" fillId="2" borderId="1" xfId="5" applyFont="1" applyFill="1" applyBorder="1" applyAlignment="1">
      <alignment vertical="top"/>
    </xf>
    <xf numFmtId="0" fontId="25" fillId="0" borderId="1" xfId="5" applyFont="1" applyBorder="1" applyAlignment="1">
      <alignment vertical="top"/>
    </xf>
    <xf numFmtId="14" fontId="17" fillId="5" borderId="1" xfId="0" applyNumberFormat="1" applyFont="1" applyFill="1" applyBorder="1" applyAlignment="1">
      <alignment horizontal="center" vertical="center" wrapText="1"/>
    </xf>
    <xf numFmtId="49" fontId="12" fillId="5" borderId="1" xfId="5" quotePrefix="1" applyNumberFormat="1" applyFont="1" applyFill="1" applyBorder="1" applyAlignment="1">
      <alignment horizontal="center" vertical="center"/>
    </xf>
    <xf numFmtId="0" fontId="23" fillId="5" borderId="1" xfId="15" applyFont="1" applyFill="1" applyBorder="1" applyAlignment="1">
      <alignment horizontal="left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0" xfId="5" applyFont="1" applyFill="1" applyAlignment="1">
      <alignment horizontal="center" vertical="top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1" fillId="2" borderId="0" xfId="10" applyFont="1" applyFill="1" applyAlignment="1">
      <alignment horizontal="left" vertical="top" wrapText="1"/>
    </xf>
    <xf numFmtId="17" fontId="13" fillId="2" borderId="1" xfId="0" applyNumberFormat="1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2"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7"/>
  <sheetViews>
    <sheetView tabSelected="1" showWhiteSpace="0" view="pageBreakPreview" topLeftCell="A85" zoomScaleNormal="55" zoomScaleSheetLayoutView="100" zoomScalePageLayoutView="85" workbookViewId="0">
      <selection activeCell="A7" sqref="A7:V7"/>
    </sheetView>
  </sheetViews>
  <sheetFormatPr defaultColWidth="9.140625" defaultRowHeight="15" x14ac:dyDescent="0.25"/>
  <cols>
    <col min="1" max="1" width="8" style="24" customWidth="1"/>
    <col min="2" max="2" width="70.42578125" style="24" customWidth="1"/>
    <col min="3" max="4" width="15.7109375" style="22" customWidth="1"/>
    <col min="5" max="26" width="5.7109375" style="22" customWidth="1"/>
    <col min="27" max="16384" width="9.140625" style="22"/>
  </cols>
  <sheetData>
    <row r="1" spans="1:26" s="2" customFormat="1" ht="15.75" x14ac:dyDescent="0.25">
      <c r="A1" s="1"/>
      <c r="B1" s="1"/>
    </row>
    <row r="2" spans="1:26" s="2" customFormat="1" ht="18.75" x14ac:dyDescent="0.3">
      <c r="B2" s="3"/>
      <c r="U2" s="21" t="s">
        <v>7</v>
      </c>
    </row>
    <row r="3" spans="1:26" s="2" customFormat="1" ht="18.75" x14ac:dyDescent="0.3">
      <c r="A3" s="6"/>
      <c r="B3" s="6"/>
      <c r="C3" s="6"/>
      <c r="D3" s="6"/>
      <c r="E3" s="6"/>
      <c r="F3" s="6"/>
      <c r="G3" s="6"/>
      <c r="H3" s="6"/>
      <c r="I3" s="6"/>
      <c r="U3" s="21" t="s">
        <v>14</v>
      </c>
    </row>
    <row r="4" spans="1:26" s="2" customFormat="1" ht="18.75" x14ac:dyDescent="0.25">
      <c r="A4" s="9"/>
      <c r="B4" s="9"/>
      <c r="C4" s="12"/>
      <c r="D4" s="12"/>
      <c r="E4" s="12"/>
      <c r="F4" s="12"/>
      <c r="G4" s="12"/>
      <c r="H4" s="12"/>
      <c r="I4" s="12"/>
    </row>
    <row r="5" spans="1:26" s="2" customFormat="1" ht="18.75" x14ac:dyDescent="0.25">
      <c r="A5" s="9"/>
      <c r="B5" s="9"/>
      <c r="C5" s="12"/>
      <c r="D5" s="12"/>
      <c r="E5" s="12"/>
      <c r="F5" s="12"/>
      <c r="G5" s="12"/>
      <c r="H5" s="12"/>
      <c r="I5" s="12"/>
    </row>
    <row r="6" spans="1:26" ht="18.75" x14ac:dyDescent="0.25">
      <c r="A6" s="7"/>
      <c r="B6" s="7"/>
      <c r="C6" s="6"/>
      <c r="D6" s="10"/>
      <c r="E6" s="10"/>
      <c r="F6" s="10"/>
      <c r="G6" s="10"/>
      <c r="H6" s="10"/>
      <c r="I6" s="10"/>
    </row>
    <row r="7" spans="1:26" ht="18.75" x14ac:dyDescent="0.25">
      <c r="A7" s="40" t="s">
        <v>20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5"/>
      <c r="X7" s="5"/>
      <c r="Y7" s="5"/>
    </row>
    <row r="8" spans="1:26" ht="43.5" customHeight="1" x14ac:dyDescent="0.25">
      <c r="A8" s="45" t="s">
        <v>15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33"/>
      <c r="X8" s="33"/>
      <c r="Y8" s="33"/>
    </row>
    <row r="9" spans="1:26" ht="18.75" x14ac:dyDescent="0.25">
      <c r="A9" s="44" t="s">
        <v>1</v>
      </c>
      <c r="B9" s="44" t="s">
        <v>0</v>
      </c>
      <c r="C9" s="44" t="s">
        <v>2</v>
      </c>
      <c r="D9" s="44"/>
      <c r="E9" s="47">
        <v>46174</v>
      </c>
      <c r="F9" s="47"/>
      <c r="G9" s="47"/>
      <c r="H9" s="47"/>
      <c r="I9" s="47"/>
      <c r="J9" s="47">
        <f>E9+30</f>
        <v>46204</v>
      </c>
      <c r="K9" s="47"/>
      <c r="L9" s="47"/>
      <c r="M9" s="47"/>
      <c r="N9" s="47">
        <f>J9+31</f>
        <v>46235</v>
      </c>
      <c r="O9" s="47"/>
      <c r="P9" s="47"/>
      <c r="Q9" s="47"/>
      <c r="R9" s="47"/>
      <c r="S9" s="47">
        <f>N9+31</f>
        <v>46266</v>
      </c>
      <c r="T9" s="47"/>
      <c r="U9" s="47"/>
      <c r="V9" s="47"/>
      <c r="W9" s="41">
        <f>S9+30</f>
        <v>46296</v>
      </c>
      <c r="X9" s="42"/>
      <c r="Y9" s="42"/>
      <c r="Z9" s="43"/>
    </row>
    <row r="10" spans="1:26" ht="66.75" x14ac:dyDescent="0.25">
      <c r="A10" s="44"/>
      <c r="B10" s="44"/>
      <c r="C10" s="32" t="s">
        <v>3</v>
      </c>
      <c r="D10" s="32" t="s">
        <v>4</v>
      </c>
      <c r="E10" s="11">
        <v>46174</v>
      </c>
      <c r="F10" s="11">
        <f>E10+7</f>
        <v>46181</v>
      </c>
      <c r="G10" s="11">
        <f t="shared" ref="G10:I10" si="0">F10+7</f>
        <v>46188</v>
      </c>
      <c r="H10" s="11">
        <f t="shared" si="0"/>
        <v>46195</v>
      </c>
      <c r="I10" s="11">
        <f t="shared" si="0"/>
        <v>46202</v>
      </c>
      <c r="J10" s="11">
        <v>46209</v>
      </c>
      <c r="K10" s="11">
        <f t="shared" ref="K10" si="1">J10+7</f>
        <v>46216</v>
      </c>
      <c r="L10" s="11">
        <f t="shared" ref="L10" si="2">K10+7</f>
        <v>46223</v>
      </c>
      <c r="M10" s="11">
        <f t="shared" ref="M10" si="3">L10+7</f>
        <v>46230</v>
      </c>
      <c r="N10" s="11">
        <f t="shared" ref="N10" si="4">M10+7</f>
        <v>46237</v>
      </c>
      <c r="O10" s="11">
        <f t="shared" ref="O10" si="5">N10+7</f>
        <v>46244</v>
      </c>
      <c r="P10" s="11">
        <f t="shared" ref="P10" si="6">O10+7</f>
        <v>46251</v>
      </c>
      <c r="Q10" s="11">
        <f t="shared" ref="Q10" si="7">P10+7</f>
        <v>46258</v>
      </c>
      <c r="R10" s="11">
        <f t="shared" ref="R10" si="8">Q10+7</f>
        <v>46265</v>
      </c>
      <c r="S10" s="11">
        <f t="shared" ref="S10" si="9">R10+7</f>
        <v>46272</v>
      </c>
      <c r="T10" s="11">
        <f t="shared" ref="T10" si="10">S10+7</f>
        <v>46279</v>
      </c>
      <c r="U10" s="11">
        <f t="shared" ref="U10" si="11">T10+7</f>
        <v>46286</v>
      </c>
      <c r="V10" s="11">
        <f t="shared" ref="V10" si="12">U10+7</f>
        <v>46293</v>
      </c>
      <c r="W10" s="11">
        <f>V10+7</f>
        <v>46300</v>
      </c>
      <c r="X10" s="11">
        <f t="shared" ref="X10" si="13">W10+7</f>
        <v>46307</v>
      </c>
      <c r="Y10" s="11">
        <f t="shared" ref="Y10:Z10" si="14">X10+7</f>
        <v>46314</v>
      </c>
      <c r="Z10" s="11">
        <f t="shared" si="14"/>
        <v>46321</v>
      </c>
    </row>
    <row r="11" spans="1:26" ht="18.75" x14ac:dyDescent="0.25">
      <c r="A11" s="16" t="s">
        <v>13</v>
      </c>
      <c r="B11" s="17" t="s">
        <v>21</v>
      </c>
      <c r="C11" s="18">
        <f>MIN(C12:C21)</f>
        <v>46223</v>
      </c>
      <c r="D11" s="18">
        <f>MAX(D12:D21)</f>
        <v>46264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4"/>
    </row>
    <row r="12" spans="1:26" ht="18.75" x14ac:dyDescent="0.25">
      <c r="A12" s="37"/>
      <c r="B12" s="38" t="s">
        <v>48</v>
      </c>
      <c r="C12" s="36">
        <f>MIN(C13)</f>
        <v>46223</v>
      </c>
      <c r="D12" s="36">
        <f>MAX(D13)</f>
        <v>46229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34"/>
    </row>
    <row r="13" spans="1:26" ht="18.75" x14ac:dyDescent="0.25">
      <c r="A13" s="27"/>
      <c r="B13" s="29" t="s">
        <v>24</v>
      </c>
      <c r="C13" s="28">
        <v>46223</v>
      </c>
      <c r="D13" s="28">
        <f>C13+6</f>
        <v>46229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34"/>
    </row>
    <row r="14" spans="1:26" ht="18.75" x14ac:dyDescent="0.25">
      <c r="A14" s="37"/>
      <c r="B14" s="38" t="s">
        <v>49</v>
      </c>
      <c r="C14" s="36">
        <f>MIN(C15:C15)</f>
        <v>46230</v>
      </c>
      <c r="D14" s="36">
        <f>MAX(D15:D15)</f>
        <v>46243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34"/>
    </row>
    <row r="15" spans="1:26" ht="18.75" x14ac:dyDescent="0.25">
      <c r="A15" s="27"/>
      <c r="B15" s="29" t="s">
        <v>23</v>
      </c>
      <c r="C15" s="28">
        <f>D13+1</f>
        <v>46230</v>
      </c>
      <c r="D15" s="28">
        <f>C15+13</f>
        <v>46243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34"/>
    </row>
    <row r="16" spans="1:26" s="31" customFormat="1" ht="18.75" x14ac:dyDescent="0.25">
      <c r="A16" s="37"/>
      <c r="B16" s="38" t="s">
        <v>50</v>
      </c>
      <c r="C16" s="36">
        <f>MIN(C17:C17)</f>
        <v>46244</v>
      </c>
      <c r="D16" s="36">
        <f>MAX(D17:D17)</f>
        <v>46257</v>
      </c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5"/>
    </row>
    <row r="17" spans="1:26" ht="18.75" x14ac:dyDescent="0.25">
      <c r="A17" s="27"/>
      <c r="B17" s="29" t="s">
        <v>25</v>
      </c>
      <c r="C17" s="28">
        <f>D15+1</f>
        <v>46244</v>
      </c>
      <c r="D17" s="28">
        <f>C17+13</f>
        <v>46257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34"/>
    </row>
    <row r="18" spans="1:26" ht="18.75" x14ac:dyDescent="0.25">
      <c r="A18" s="37"/>
      <c r="B18" s="38" t="s">
        <v>52</v>
      </c>
      <c r="C18" s="36">
        <f>MIN(C19:C19)</f>
        <v>46258</v>
      </c>
      <c r="D18" s="36">
        <f>MAX(D19:D19)</f>
        <v>46264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34"/>
    </row>
    <row r="19" spans="1:26" ht="18.75" x14ac:dyDescent="0.25">
      <c r="A19" s="27"/>
      <c r="B19" s="29" t="s">
        <v>26</v>
      </c>
      <c r="C19" s="28">
        <f>D17+1</f>
        <v>46258</v>
      </c>
      <c r="D19" s="28">
        <f>C19+6</f>
        <v>46264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34"/>
    </row>
    <row r="20" spans="1:26" s="31" customFormat="1" ht="18.75" x14ac:dyDescent="0.25">
      <c r="A20" s="37"/>
      <c r="B20" s="38" t="s">
        <v>53</v>
      </c>
      <c r="C20" s="36">
        <f>MIN(C21:C21)</f>
        <v>46258</v>
      </c>
      <c r="D20" s="36">
        <f>MAX(D21:D21)</f>
        <v>46264</v>
      </c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5"/>
    </row>
    <row r="21" spans="1:26" ht="18.75" x14ac:dyDescent="0.25">
      <c r="A21" s="27"/>
      <c r="B21" s="29" t="s">
        <v>27</v>
      </c>
      <c r="C21" s="28">
        <f>C19</f>
        <v>46258</v>
      </c>
      <c r="D21" s="28">
        <f>D19</f>
        <v>46264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34"/>
    </row>
    <row r="22" spans="1:26" ht="18.75" x14ac:dyDescent="0.25">
      <c r="A22" s="16" t="s">
        <v>36</v>
      </c>
      <c r="B22" s="17" t="s">
        <v>28</v>
      </c>
      <c r="C22" s="18">
        <f>MIN(C23:C32)</f>
        <v>46230</v>
      </c>
      <c r="D22" s="18">
        <f>MAX(D23:D32)</f>
        <v>46277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4"/>
    </row>
    <row r="23" spans="1:26" ht="18.75" x14ac:dyDescent="0.25">
      <c r="A23" s="37"/>
      <c r="B23" s="38" t="s">
        <v>48</v>
      </c>
      <c r="C23" s="36">
        <f>MIN(C24)</f>
        <v>46230</v>
      </c>
      <c r="D23" s="36">
        <f>MAX(D24)</f>
        <v>46236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34"/>
    </row>
    <row r="24" spans="1:26" ht="18.75" x14ac:dyDescent="0.25">
      <c r="A24" s="27"/>
      <c r="B24" s="29" t="s">
        <v>24</v>
      </c>
      <c r="C24" s="28">
        <v>46230</v>
      </c>
      <c r="D24" s="28">
        <f>C24+6</f>
        <v>46236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34"/>
    </row>
    <row r="25" spans="1:26" ht="18.75" x14ac:dyDescent="0.25">
      <c r="A25" s="37"/>
      <c r="B25" s="38" t="s">
        <v>49</v>
      </c>
      <c r="C25" s="36">
        <f>MIN(C26:C26)</f>
        <v>46237</v>
      </c>
      <c r="D25" s="36">
        <f>MAX(D26:D26)</f>
        <v>46256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34"/>
    </row>
    <row r="26" spans="1:26" ht="18.75" x14ac:dyDescent="0.25">
      <c r="A26" s="27"/>
      <c r="B26" s="29" t="s">
        <v>23</v>
      </c>
      <c r="C26" s="28">
        <f>D24+1</f>
        <v>46237</v>
      </c>
      <c r="D26" s="28">
        <f>C26+19</f>
        <v>46256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34"/>
    </row>
    <row r="27" spans="1:26" s="31" customFormat="1" ht="18.75" x14ac:dyDescent="0.25">
      <c r="A27" s="37"/>
      <c r="B27" s="38" t="s">
        <v>51</v>
      </c>
      <c r="C27" s="36">
        <f>MIN(C28:C28)</f>
        <v>46257</v>
      </c>
      <c r="D27" s="36">
        <f>MAX(D28:D28)</f>
        <v>46270</v>
      </c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5"/>
    </row>
    <row r="28" spans="1:26" ht="18.75" x14ac:dyDescent="0.25">
      <c r="A28" s="27"/>
      <c r="B28" s="29" t="s">
        <v>25</v>
      </c>
      <c r="C28" s="28">
        <f>D26+1</f>
        <v>46257</v>
      </c>
      <c r="D28" s="28">
        <f>C28+13</f>
        <v>46270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34"/>
    </row>
    <row r="29" spans="1:26" ht="18.75" x14ac:dyDescent="0.25">
      <c r="A29" s="37"/>
      <c r="B29" s="38" t="s">
        <v>52</v>
      </c>
      <c r="C29" s="36">
        <f>MIN(C30:C30)</f>
        <v>46271</v>
      </c>
      <c r="D29" s="36">
        <f>MAX(D30:D30)</f>
        <v>46277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34"/>
    </row>
    <row r="30" spans="1:26" ht="18.75" x14ac:dyDescent="0.25">
      <c r="A30" s="27"/>
      <c r="B30" s="29" t="s">
        <v>26</v>
      </c>
      <c r="C30" s="28">
        <f>D28+1</f>
        <v>46271</v>
      </c>
      <c r="D30" s="28">
        <f>C30+6</f>
        <v>46277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34"/>
    </row>
    <row r="31" spans="1:26" s="31" customFormat="1" ht="18.75" x14ac:dyDescent="0.25">
      <c r="A31" s="37"/>
      <c r="B31" s="38" t="s">
        <v>53</v>
      </c>
      <c r="C31" s="36">
        <f>MIN(C32:C32)</f>
        <v>46271</v>
      </c>
      <c r="D31" s="36">
        <f>MAX(D32:D32)</f>
        <v>46277</v>
      </c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5"/>
    </row>
    <row r="32" spans="1:26" ht="18.75" x14ac:dyDescent="0.25">
      <c r="A32" s="27"/>
      <c r="B32" s="29" t="s">
        <v>27</v>
      </c>
      <c r="C32" s="28">
        <f>C30</f>
        <v>46271</v>
      </c>
      <c r="D32" s="28">
        <f>D30</f>
        <v>46277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34"/>
    </row>
    <row r="33" spans="1:26" ht="18.75" x14ac:dyDescent="0.25">
      <c r="A33" s="16" t="s">
        <v>37</v>
      </c>
      <c r="B33" s="17" t="s">
        <v>29</v>
      </c>
      <c r="C33" s="18">
        <f>MIN(C34:C43)</f>
        <v>46223</v>
      </c>
      <c r="D33" s="18">
        <f>MAX(D34:D43)</f>
        <v>46264</v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4"/>
    </row>
    <row r="34" spans="1:26" ht="18.75" x14ac:dyDescent="0.25">
      <c r="A34" s="37"/>
      <c r="B34" s="38" t="s">
        <v>48</v>
      </c>
      <c r="C34" s="36">
        <f>MIN(C35)</f>
        <v>46223</v>
      </c>
      <c r="D34" s="36">
        <f>MAX(D35)</f>
        <v>46229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34"/>
    </row>
    <row r="35" spans="1:26" ht="18.75" x14ac:dyDescent="0.25">
      <c r="A35" s="27"/>
      <c r="B35" s="29" t="s">
        <v>24</v>
      </c>
      <c r="C35" s="28">
        <v>46223</v>
      </c>
      <c r="D35" s="28">
        <f>C35+6</f>
        <v>46229</v>
      </c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34"/>
    </row>
    <row r="36" spans="1:26" ht="18.75" x14ac:dyDescent="0.25">
      <c r="A36" s="37"/>
      <c r="B36" s="38" t="s">
        <v>49</v>
      </c>
      <c r="C36" s="36">
        <f>MIN(C37:C37)</f>
        <v>46230</v>
      </c>
      <c r="D36" s="36">
        <f>MAX(D37:D37)</f>
        <v>46243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34"/>
    </row>
    <row r="37" spans="1:26" ht="18.75" x14ac:dyDescent="0.25">
      <c r="A37" s="27"/>
      <c r="B37" s="29" t="s">
        <v>23</v>
      </c>
      <c r="C37" s="28">
        <f>D35+1</f>
        <v>46230</v>
      </c>
      <c r="D37" s="28">
        <f>C37+13</f>
        <v>46243</v>
      </c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34"/>
    </row>
    <row r="38" spans="1:26" s="31" customFormat="1" ht="18.75" x14ac:dyDescent="0.25">
      <c r="A38" s="37"/>
      <c r="B38" s="38" t="s">
        <v>51</v>
      </c>
      <c r="C38" s="36">
        <f>MIN(C39:C39)</f>
        <v>46244</v>
      </c>
      <c r="D38" s="36">
        <f>MAX(D39:D39)</f>
        <v>46257</v>
      </c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5"/>
    </row>
    <row r="39" spans="1:26" ht="18.75" x14ac:dyDescent="0.25">
      <c r="A39" s="27"/>
      <c r="B39" s="29" t="s">
        <v>25</v>
      </c>
      <c r="C39" s="28">
        <f>D37+1</f>
        <v>46244</v>
      </c>
      <c r="D39" s="28">
        <f>C39+13</f>
        <v>46257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34"/>
    </row>
    <row r="40" spans="1:26" ht="18.75" x14ac:dyDescent="0.25">
      <c r="A40" s="37"/>
      <c r="B40" s="38" t="s">
        <v>52</v>
      </c>
      <c r="C40" s="36">
        <f>MIN(C41:C41)</f>
        <v>46258</v>
      </c>
      <c r="D40" s="36">
        <f>MAX(D41:D41)</f>
        <v>46264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34"/>
    </row>
    <row r="41" spans="1:26" ht="18.75" x14ac:dyDescent="0.25">
      <c r="A41" s="27"/>
      <c r="B41" s="29" t="s">
        <v>26</v>
      </c>
      <c r="C41" s="28">
        <f>D39+1</f>
        <v>46258</v>
      </c>
      <c r="D41" s="28">
        <f>C41+6</f>
        <v>46264</v>
      </c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34"/>
    </row>
    <row r="42" spans="1:26" s="31" customFormat="1" ht="18.75" x14ac:dyDescent="0.25">
      <c r="A42" s="37"/>
      <c r="B42" s="38" t="s">
        <v>53</v>
      </c>
      <c r="C42" s="36">
        <f>MIN(C43:C43)</f>
        <v>46258</v>
      </c>
      <c r="D42" s="36">
        <f>MAX(D43:D43)</f>
        <v>46264</v>
      </c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5"/>
    </row>
    <row r="43" spans="1:26" ht="18.75" x14ac:dyDescent="0.25">
      <c r="A43" s="27"/>
      <c r="B43" s="29" t="s">
        <v>27</v>
      </c>
      <c r="C43" s="28">
        <f>C41</f>
        <v>46258</v>
      </c>
      <c r="D43" s="28">
        <f>D41</f>
        <v>46264</v>
      </c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34"/>
    </row>
    <row r="44" spans="1:26" ht="18.75" x14ac:dyDescent="0.25">
      <c r="A44" s="16" t="s">
        <v>38</v>
      </c>
      <c r="B44" s="17" t="s">
        <v>30</v>
      </c>
      <c r="C44" s="18">
        <f>MIN(C45:C54)</f>
        <v>46230</v>
      </c>
      <c r="D44" s="18">
        <f>MAX(D45:D54)</f>
        <v>46277</v>
      </c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4"/>
    </row>
    <row r="45" spans="1:26" ht="18.75" x14ac:dyDescent="0.25">
      <c r="A45" s="37"/>
      <c r="B45" s="38" t="s">
        <v>48</v>
      </c>
      <c r="C45" s="36">
        <f>MIN(C46)</f>
        <v>46230</v>
      </c>
      <c r="D45" s="36">
        <f>MAX(D46)</f>
        <v>46236</v>
      </c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34"/>
    </row>
    <row r="46" spans="1:26" ht="18.75" x14ac:dyDescent="0.25">
      <c r="A46" s="27"/>
      <c r="B46" s="29" t="s">
        <v>24</v>
      </c>
      <c r="C46" s="28">
        <v>46230</v>
      </c>
      <c r="D46" s="28">
        <f>C46+6</f>
        <v>46236</v>
      </c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34"/>
    </row>
    <row r="47" spans="1:26" ht="18.75" x14ac:dyDescent="0.25">
      <c r="A47" s="37"/>
      <c r="B47" s="38" t="s">
        <v>49</v>
      </c>
      <c r="C47" s="36">
        <f>MIN(C48:C48)</f>
        <v>46237</v>
      </c>
      <c r="D47" s="36">
        <f>MAX(D48:D48)</f>
        <v>46256</v>
      </c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34"/>
    </row>
    <row r="48" spans="1:26" ht="18.75" x14ac:dyDescent="0.25">
      <c r="A48" s="27"/>
      <c r="B48" s="29" t="s">
        <v>23</v>
      </c>
      <c r="C48" s="28">
        <f>D46+1</f>
        <v>46237</v>
      </c>
      <c r="D48" s="28">
        <f>C48+19</f>
        <v>46256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34"/>
    </row>
    <row r="49" spans="1:26" s="31" customFormat="1" ht="18.75" x14ac:dyDescent="0.25">
      <c r="A49" s="37"/>
      <c r="B49" s="38" t="s">
        <v>51</v>
      </c>
      <c r="C49" s="36">
        <f>MIN(C50:C50)</f>
        <v>46257</v>
      </c>
      <c r="D49" s="36">
        <f>MAX(D50:D50)</f>
        <v>46270</v>
      </c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5"/>
    </row>
    <row r="50" spans="1:26" ht="18.75" x14ac:dyDescent="0.25">
      <c r="A50" s="27"/>
      <c r="B50" s="29" t="s">
        <v>25</v>
      </c>
      <c r="C50" s="28">
        <f>D48+1</f>
        <v>46257</v>
      </c>
      <c r="D50" s="28">
        <f>C50+13</f>
        <v>46270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34"/>
    </row>
    <row r="51" spans="1:26" ht="18.75" x14ac:dyDescent="0.25">
      <c r="A51" s="37"/>
      <c r="B51" s="38" t="s">
        <v>52</v>
      </c>
      <c r="C51" s="36">
        <f>MIN(C52:C52)</f>
        <v>46271</v>
      </c>
      <c r="D51" s="36">
        <f>MAX(D52:D52)</f>
        <v>46277</v>
      </c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34"/>
    </row>
    <row r="52" spans="1:26" ht="18.75" x14ac:dyDescent="0.25">
      <c r="A52" s="27"/>
      <c r="B52" s="29" t="s">
        <v>26</v>
      </c>
      <c r="C52" s="28">
        <f>D50+1</f>
        <v>46271</v>
      </c>
      <c r="D52" s="28">
        <f>C52+6</f>
        <v>46277</v>
      </c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34"/>
    </row>
    <row r="53" spans="1:26" s="31" customFormat="1" ht="18.75" x14ac:dyDescent="0.25">
      <c r="A53" s="37"/>
      <c r="B53" s="38" t="s">
        <v>53</v>
      </c>
      <c r="C53" s="36">
        <f>MIN(C54:C54)</f>
        <v>46271</v>
      </c>
      <c r="D53" s="36">
        <f>MAX(D54:D54)</f>
        <v>46277</v>
      </c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5"/>
    </row>
    <row r="54" spans="1:26" ht="18.75" x14ac:dyDescent="0.25">
      <c r="A54" s="27"/>
      <c r="B54" s="29" t="s">
        <v>27</v>
      </c>
      <c r="C54" s="28">
        <f>C52</f>
        <v>46271</v>
      </c>
      <c r="D54" s="28">
        <f>D52</f>
        <v>46277</v>
      </c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34"/>
    </row>
    <row r="55" spans="1:26" ht="18.75" x14ac:dyDescent="0.25">
      <c r="A55" s="16" t="s">
        <v>40</v>
      </c>
      <c r="B55" s="17" t="s">
        <v>31</v>
      </c>
      <c r="C55" s="18">
        <f>MIN(C56:C64)</f>
        <v>46223</v>
      </c>
      <c r="D55" s="18">
        <f>MAX(D56:D64)</f>
        <v>46264</v>
      </c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4"/>
    </row>
    <row r="56" spans="1:26" ht="18.75" x14ac:dyDescent="0.25">
      <c r="A56" s="37"/>
      <c r="B56" s="38" t="s">
        <v>48</v>
      </c>
      <c r="C56" s="36">
        <f>MIN(C57)</f>
        <v>46223</v>
      </c>
      <c r="D56" s="36">
        <f>MAX(D57)</f>
        <v>46229</v>
      </c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34"/>
    </row>
    <row r="57" spans="1:26" ht="18.75" x14ac:dyDescent="0.25">
      <c r="A57" s="27"/>
      <c r="B57" s="29" t="s">
        <v>24</v>
      </c>
      <c r="C57" s="28">
        <v>46223</v>
      </c>
      <c r="D57" s="28">
        <f>C57+6</f>
        <v>46229</v>
      </c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34"/>
    </row>
    <row r="58" spans="1:26" ht="18.75" x14ac:dyDescent="0.25">
      <c r="A58" s="37"/>
      <c r="B58" s="38" t="s">
        <v>49</v>
      </c>
      <c r="C58" s="36">
        <f>MIN(C59:C59)</f>
        <v>46230</v>
      </c>
      <c r="D58" s="36">
        <f>MAX(D59:D59)</f>
        <v>46243</v>
      </c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34"/>
    </row>
    <row r="59" spans="1:26" ht="18.75" x14ac:dyDescent="0.25">
      <c r="A59" s="27"/>
      <c r="B59" s="29" t="s">
        <v>23</v>
      </c>
      <c r="C59" s="28">
        <f>D57+1</f>
        <v>46230</v>
      </c>
      <c r="D59" s="28">
        <f>C59+13</f>
        <v>46243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34"/>
    </row>
    <row r="60" spans="1:26" s="31" customFormat="1" ht="18.75" x14ac:dyDescent="0.25">
      <c r="A60" s="37"/>
      <c r="B60" s="38" t="s">
        <v>51</v>
      </c>
      <c r="C60" s="36">
        <f>MIN(C61:C62)</f>
        <v>46244</v>
      </c>
      <c r="D60" s="36">
        <f>MAX(D61:D62)</f>
        <v>46257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5"/>
    </row>
    <row r="61" spans="1:26" ht="18.75" x14ac:dyDescent="0.25">
      <c r="A61" s="27"/>
      <c r="B61" s="29" t="s">
        <v>25</v>
      </c>
      <c r="C61" s="28">
        <f>D59+1</f>
        <v>46244</v>
      </c>
      <c r="D61" s="28">
        <f>C61+13</f>
        <v>46257</v>
      </c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34"/>
    </row>
    <row r="62" spans="1:26" ht="18.75" x14ac:dyDescent="0.25">
      <c r="A62" s="27"/>
      <c r="B62" s="29" t="s">
        <v>34</v>
      </c>
      <c r="C62" s="28">
        <f>C61</f>
        <v>46244</v>
      </c>
      <c r="D62" s="28">
        <f>D61</f>
        <v>46257</v>
      </c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34"/>
    </row>
    <row r="63" spans="1:26" s="31" customFormat="1" ht="18.75" x14ac:dyDescent="0.25">
      <c r="A63" s="37"/>
      <c r="B63" s="38" t="s">
        <v>53</v>
      </c>
      <c r="C63" s="36">
        <f>MIN(C64:C64)</f>
        <v>46258</v>
      </c>
      <c r="D63" s="36">
        <f>MAX(D64:D64)</f>
        <v>46264</v>
      </c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5"/>
    </row>
    <row r="64" spans="1:26" ht="18.75" x14ac:dyDescent="0.25">
      <c r="A64" s="27"/>
      <c r="B64" s="29" t="s">
        <v>27</v>
      </c>
      <c r="C64" s="28">
        <f>D61+1</f>
        <v>46258</v>
      </c>
      <c r="D64" s="28">
        <f>C64+6</f>
        <v>46264</v>
      </c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34"/>
    </row>
    <row r="65" spans="1:26" ht="18.75" x14ac:dyDescent="0.25">
      <c r="A65" s="16" t="s">
        <v>41</v>
      </c>
      <c r="B65" s="17" t="s">
        <v>32</v>
      </c>
      <c r="C65" s="18">
        <f>MIN(C66:C74)</f>
        <v>46230</v>
      </c>
      <c r="D65" s="18">
        <f>MAX(D66:D74)</f>
        <v>46277</v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4"/>
    </row>
    <row r="66" spans="1:26" ht="18.75" x14ac:dyDescent="0.25">
      <c r="A66" s="37"/>
      <c r="B66" s="38" t="s">
        <v>48</v>
      </c>
      <c r="C66" s="36">
        <f>MIN(C67)</f>
        <v>46230</v>
      </c>
      <c r="D66" s="36">
        <f>MAX(D67)</f>
        <v>46236</v>
      </c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34"/>
    </row>
    <row r="67" spans="1:26" ht="18.75" x14ac:dyDescent="0.25">
      <c r="A67" s="27"/>
      <c r="B67" s="29" t="s">
        <v>24</v>
      </c>
      <c r="C67" s="28">
        <v>46230</v>
      </c>
      <c r="D67" s="28">
        <f>C67+6</f>
        <v>46236</v>
      </c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34"/>
    </row>
    <row r="68" spans="1:26" ht="18.75" x14ac:dyDescent="0.25">
      <c r="A68" s="37"/>
      <c r="B68" s="38" t="s">
        <v>49</v>
      </c>
      <c r="C68" s="36">
        <f>MIN(C69:C69)</f>
        <v>46237</v>
      </c>
      <c r="D68" s="36">
        <f>MAX(D69:D69)</f>
        <v>46256</v>
      </c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34"/>
    </row>
    <row r="69" spans="1:26" ht="18.75" x14ac:dyDescent="0.25">
      <c r="A69" s="27"/>
      <c r="B69" s="29" t="s">
        <v>23</v>
      </c>
      <c r="C69" s="28">
        <f>D67+1</f>
        <v>46237</v>
      </c>
      <c r="D69" s="28">
        <f>C69+19</f>
        <v>46256</v>
      </c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34"/>
    </row>
    <row r="70" spans="1:26" s="31" customFormat="1" ht="18.75" x14ac:dyDescent="0.25">
      <c r="A70" s="37"/>
      <c r="B70" s="38" t="s">
        <v>51</v>
      </c>
      <c r="C70" s="36">
        <f>MIN(C71:C72)</f>
        <v>46257</v>
      </c>
      <c r="D70" s="36">
        <f>MAX(D71:D72)</f>
        <v>46270</v>
      </c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5"/>
    </row>
    <row r="71" spans="1:26" ht="18.75" x14ac:dyDescent="0.25">
      <c r="A71" s="27"/>
      <c r="B71" s="29" t="s">
        <v>25</v>
      </c>
      <c r="C71" s="28">
        <f>D69+1</f>
        <v>46257</v>
      </c>
      <c r="D71" s="28">
        <f>C71+13</f>
        <v>46270</v>
      </c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34"/>
    </row>
    <row r="72" spans="1:26" ht="18.75" x14ac:dyDescent="0.25">
      <c r="A72" s="27"/>
      <c r="B72" s="29" t="s">
        <v>34</v>
      </c>
      <c r="C72" s="28">
        <f>C71</f>
        <v>46257</v>
      </c>
      <c r="D72" s="28">
        <f>D71</f>
        <v>46270</v>
      </c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34"/>
    </row>
    <row r="73" spans="1:26" s="31" customFormat="1" ht="18.75" x14ac:dyDescent="0.25">
      <c r="A73" s="37"/>
      <c r="B73" s="38" t="s">
        <v>53</v>
      </c>
      <c r="C73" s="36">
        <f>MIN(C74:C74)</f>
        <v>46271</v>
      </c>
      <c r="D73" s="36">
        <f>MAX(D74:D74)</f>
        <v>46277</v>
      </c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5"/>
    </row>
    <row r="74" spans="1:26" ht="18.75" x14ac:dyDescent="0.25">
      <c r="A74" s="27"/>
      <c r="B74" s="29" t="s">
        <v>27</v>
      </c>
      <c r="C74" s="28">
        <f>D71+1</f>
        <v>46271</v>
      </c>
      <c r="D74" s="28">
        <f>C74+6</f>
        <v>46277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34"/>
    </row>
    <row r="75" spans="1:26" ht="18.75" x14ac:dyDescent="0.25">
      <c r="A75" s="16" t="s">
        <v>42</v>
      </c>
      <c r="B75" s="17" t="s">
        <v>33</v>
      </c>
      <c r="C75" s="18">
        <f>MIN(C76:C84)</f>
        <v>46223</v>
      </c>
      <c r="D75" s="18">
        <f>MAX(D76:D84)</f>
        <v>46264</v>
      </c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4"/>
    </row>
    <row r="76" spans="1:26" ht="18.75" x14ac:dyDescent="0.25">
      <c r="A76" s="37"/>
      <c r="B76" s="38" t="s">
        <v>48</v>
      </c>
      <c r="C76" s="36">
        <f>MIN(C77)</f>
        <v>46223</v>
      </c>
      <c r="D76" s="36">
        <f>MAX(D77)</f>
        <v>46229</v>
      </c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34"/>
    </row>
    <row r="77" spans="1:26" ht="18.75" x14ac:dyDescent="0.25">
      <c r="A77" s="27"/>
      <c r="B77" s="29" t="s">
        <v>24</v>
      </c>
      <c r="C77" s="28">
        <v>46223</v>
      </c>
      <c r="D77" s="28">
        <f>C77+6</f>
        <v>46229</v>
      </c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34"/>
    </row>
    <row r="78" spans="1:26" ht="18.75" x14ac:dyDescent="0.25">
      <c r="A78" s="37"/>
      <c r="B78" s="38" t="s">
        <v>49</v>
      </c>
      <c r="C78" s="36">
        <f>MIN(C79:C79)</f>
        <v>46230</v>
      </c>
      <c r="D78" s="36">
        <f>MAX(D79:D79)</f>
        <v>46243</v>
      </c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34"/>
    </row>
    <row r="79" spans="1:26" ht="18.75" x14ac:dyDescent="0.25">
      <c r="A79" s="27"/>
      <c r="B79" s="29" t="s">
        <v>23</v>
      </c>
      <c r="C79" s="28">
        <f>D77+1</f>
        <v>46230</v>
      </c>
      <c r="D79" s="28">
        <f>C79+13</f>
        <v>46243</v>
      </c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34"/>
    </row>
    <row r="80" spans="1:26" s="31" customFormat="1" ht="18.75" x14ac:dyDescent="0.25">
      <c r="A80" s="37"/>
      <c r="B80" s="38" t="s">
        <v>51</v>
      </c>
      <c r="C80" s="36">
        <f>MIN(C81:C82)</f>
        <v>46244</v>
      </c>
      <c r="D80" s="36">
        <f>MAX(D81:D82)</f>
        <v>46257</v>
      </c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5"/>
    </row>
    <row r="81" spans="1:26" ht="18.75" x14ac:dyDescent="0.25">
      <c r="A81" s="27"/>
      <c r="B81" s="29" t="s">
        <v>25</v>
      </c>
      <c r="C81" s="28">
        <f>D79+1</f>
        <v>46244</v>
      </c>
      <c r="D81" s="28">
        <f>C81+13</f>
        <v>46257</v>
      </c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34"/>
    </row>
    <row r="82" spans="1:26" ht="18.75" x14ac:dyDescent="0.25">
      <c r="A82" s="27"/>
      <c r="B82" s="29" t="s">
        <v>34</v>
      </c>
      <c r="C82" s="28">
        <f>C81</f>
        <v>46244</v>
      </c>
      <c r="D82" s="28">
        <f>D81</f>
        <v>46257</v>
      </c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34"/>
    </row>
    <row r="83" spans="1:26" s="31" customFormat="1" ht="18.75" x14ac:dyDescent="0.25">
      <c r="A83" s="37"/>
      <c r="B83" s="38" t="s">
        <v>53</v>
      </c>
      <c r="C83" s="36">
        <f>MIN(C84:C84)</f>
        <v>46258</v>
      </c>
      <c r="D83" s="36">
        <f>MAX(D84:D84)</f>
        <v>46264</v>
      </c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5"/>
    </row>
    <row r="84" spans="1:26" ht="18.75" x14ac:dyDescent="0.25">
      <c r="A84" s="27"/>
      <c r="B84" s="29" t="s">
        <v>27</v>
      </c>
      <c r="C84" s="28">
        <f>D81+1</f>
        <v>46258</v>
      </c>
      <c r="D84" s="28">
        <f>C84+6</f>
        <v>46264</v>
      </c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34"/>
    </row>
    <row r="85" spans="1:26" ht="18.75" x14ac:dyDescent="0.25">
      <c r="A85" s="16" t="s">
        <v>39</v>
      </c>
      <c r="B85" s="17" t="s">
        <v>35</v>
      </c>
      <c r="C85" s="18">
        <f>MIN(C86:C93)</f>
        <v>46251</v>
      </c>
      <c r="D85" s="18">
        <f>MAX(D86:D93)</f>
        <v>46278</v>
      </c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4"/>
    </row>
    <row r="86" spans="1:26" ht="18.75" x14ac:dyDescent="0.25">
      <c r="A86" s="37"/>
      <c r="B86" s="38" t="s">
        <v>48</v>
      </c>
      <c r="C86" s="36">
        <f>MIN(C87)</f>
        <v>46251</v>
      </c>
      <c r="D86" s="36">
        <f>MAX(D87)</f>
        <v>46257</v>
      </c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34"/>
    </row>
    <row r="87" spans="1:26" ht="18.75" x14ac:dyDescent="0.25">
      <c r="A87" s="27"/>
      <c r="B87" s="29" t="s">
        <v>24</v>
      </c>
      <c r="C87" s="28">
        <v>46251</v>
      </c>
      <c r="D87" s="28">
        <f>C87+6</f>
        <v>46257</v>
      </c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34"/>
    </row>
    <row r="88" spans="1:26" ht="18.75" x14ac:dyDescent="0.25">
      <c r="A88" s="37"/>
      <c r="B88" s="38" t="s">
        <v>49</v>
      </c>
      <c r="C88" s="36">
        <f>MIN(C89:C89)</f>
        <v>46258</v>
      </c>
      <c r="D88" s="36">
        <f>MAX(D89:D89)</f>
        <v>46271</v>
      </c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34"/>
    </row>
    <row r="89" spans="1:26" ht="18.75" x14ac:dyDescent="0.25">
      <c r="A89" s="27"/>
      <c r="B89" s="29" t="s">
        <v>23</v>
      </c>
      <c r="C89" s="28">
        <f>D87+1</f>
        <v>46258</v>
      </c>
      <c r="D89" s="28">
        <f>C89+13</f>
        <v>46271</v>
      </c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34"/>
    </row>
    <row r="90" spans="1:26" s="31" customFormat="1" ht="18.75" x14ac:dyDescent="0.25">
      <c r="A90" s="37"/>
      <c r="B90" s="38" t="s">
        <v>51</v>
      </c>
      <c r="C90" s="36">
        <f>MIN(C91:C92)</f>
        <v>46272</v>
      </c>
      <c r="D90" s="36">
        <f>MAX(D91:D92)</f>
        <v>46278</v>
      </c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5"/>
    </row>
    <row r="91" spans="1:26" ht="18.75" x14ac:dyDescent="0.25">
      <c r="A91" s="27"/>
      <c r="B91" s="29" t="s">
        <v>44</v>
      </c>
      <c r="C91" s="28">
        <f>D89+1</f>
        <v>46272</v>
      </c>
      <c r="D91" s="28">
        <f>C91+6</f>
        <v>46278</v>
      </c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34"/>
    </row>
    <row r="92" spans="1:26" s="31" customFormat="1" ht="18.75" x14ac:dyDescent="0.25">
      <c r="A92" s="37"/>
      <c r="B92" s="38" t="s">
        <v>56</v>
      </c>
      <c r="C92" s="36">
        <f>MIN(C93:C93)</f>
        <v>46272</v>
      </c>
      <c r="D92" s="36">
        <f>MAX(D93:D93)</f>
        <v>46278</v>
      </c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5"/>
    </row>
    <row r="93" spans="1:26" ht="18.75" x14ac:dyDescent="0.25">
      <c r="A93" s="27"/>
      <c r="B93" s="29" t="s">
        <v>57</v>
      </c>
      <c r="C93" s="28">
        <f>C91</f>
        <v>46272</v>
      </c>
      <c r="D93" s="28">
        <f>C93+6</f>
        <v>46278</v>
      </c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34"/>
    </row>
    <row r="94" spans="1:26" ht="18.75" x14ac:dyDescent="0.25">
      <c r="A94" s="16" t="s">
        <v>43</v>
      </c>
      <c r="B94" s="17" t="s">
        <v>22</v>
      </c>
      <c r="C94" s="18">
        <f>MIN(C95:C99)</f>
        <v>46265</v>
      </c>
      <c r="D94" s="18">
        <f>MAX(D95:D99)</f>
        <v>46285</v>
      </c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4"/>
    </row>
    <row r="95" spans="1:26" ht="18.75" x14ac:dyDescent="0.25">
      <c r="A95" s="37"/>
      <c r="B95" s="38" t="s">
        <v>45</v>
      </c>
      <c r="C95" s="36">
        <f>MIN(C96)</f>
        <v>46265</v>
      </c>
      <c r="D95" s="36">
        <f>MAX(D96)</f>
        <v>46278</v>
      </c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34"/>
    </row>
    <row r="96" spans="1:26" ht="18.75" x14ac:dyDescent="0.25">
      <c r="A96" s="27"/>
      <c r="B96" s="29" t="s">
        <v>46</v>
      </c>
      <c r="C96" s="28">
        <v>46265</v>
      </c>
      <c r="D96" s="28">
        <f>C96+13</f>
        <v>46278</v>
      </c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34"/>
    </row>
    <row r="97" spans="1:26" ht="18.75" x14ac:dyDescent="0.25">
      <c r="A97" s="27"/>
      <c r="B97" s="29" t="s">
        <v>47</v>
      </c>
      <c r="C97" s="28">
        <f>C96</f>
        <v>46265</v>
      </c>
      <c r="D97" s="28">
        <f>D96</f>
        <v>46278</v>
      </c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34"/>
    </row>
    <row r="98" spans="1:26" ht="18.75" x14ac:dyDescent="0.25">
      <c r="A98" s="37"/>
      <c r="B98" s="38" t="s">
        <v>54</v>
      </c>
      <c r="C98" s="36">
        <f>MIN(C99:C99)</f>
        <v>46279</v>
      </c>
      <c r="D98" s="36">
        <f>MAX(D99:D99)</f>
        <v>46285</v>
      </c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34"/>
    </row>
    <row r="99" spans="1:26" ht="18.75" x14ac:dyDescent="0.25">
      <c r="A99" s="27"/>
      <c r="B99" s="29" t="s">
        <v>55</v>
      </c>
      <c r="C99" s="28">
        <f>D96+1</f>
        <v>46279</v>
      </c>
      <c r="D99" s="28">
        <f>C99+6</f>
        <v>46285</v>
      </c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34"/>
    </row>
    <row r="100" spans="1:26" s="31" customFormat="1" ht="18.75" x14ac:dyDescent="0.25">
      <c r="A100" s="22"/>
      <c r="B100" s="6"/>
      <c r="C100" s="6"/>
      <c r="D100" s="4"/>
      <c r="E100" s="4"/>
      <c r="F100" s="4"/>
      <c r="G100" s="4"/>
      <c r="H100" s="4"/>
      <c r="I100" s="4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</row>
    <row r="101" spans="1:26" ht="18" customHeight="1" x14ac:dyDescent="0.25">
      <c r="A101" s="22"/>
      <c r="B101" s="5"/>
      <c r="C101" s="6"/>
      <c r="D101" s="4"/>
      <c r="E101" s="4"/>
      <c r="F101" s="4"/>
      <c r="G101" s="4"/>
      <c r="H101" s="4"/>
      <c r="I101" s="4"/>
    </row>
    <row r="102" spans="1:26" ht="18" customHeight="1" x14ac:dyDescent="0.25">
      <c r="A102" s="22"/>
      <c r="B102" s="5" t="s">
        <v>6</v>
      </c>
      <c r="C102" s="6"/>
      <c r="D102" s="4"/>
      <c r="E102" s="4"/>
      <c r="F102" s="4"/>
      <c r="G102" s="4"/>
      <c r="H102" s="4"/>
      <c r="I102" s="4"/>
      <c r="J102" s="4" t="s">
        <v>12</v>
      </c>
      <c r="K102" s="23"/>
      <c r="L102" s="23"/>
      <c r="M102" s="23"/>
      <c r="N102" s="23"/>
      <c r="O102" s="23"/>
      <c r="P102" s="6"/>
      <c r="Q102" s="6"/>
      <c r="R102" s="6"/>
      <c r="S102" s="6"/>
      <c r="T102" s="23"/>
      <c r="U102" s="23"/>
    </row>
    <row r="103" spans="1:26" ht="20.25" customHeight="1" x14ac:dyDescent="0.25">
      <c r="A103" s="22"/>
      <c r="B103" s="8" t="s">
        <v>11</v>
      </c>
      <c r="C103" s="8"/>
      <c r="D103" s="14"/>
      <c r="E103" s="39"/>
      <c r="F103" s="39"/>
      <c r="G103" s="39"/>
      <c r="H103" s="39"/>
      <c r="I103" s="39"/>
      <c r="J103" s="20" t="s">
        <v>18</v>
      </c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6" ht="42.75" customHeight="1" x14ac:dyDescent="0.25">
      <c r="A104" s="22"/>
      <c r="B104" s="14" t="s">
        <v>9</v>
      </c>
      <c r="C104" s="8"/>
      <c r="D104" s="14"/>
      <c r="E104" s="39"/>
      <c r="F104" s="39"/>
      <c r="G104" s="39"/>
      <c r="H104" s="39"/>
      <c r="I104" s="39"/>
      <c r="J104" s="20" t="s">
        <v>5</v>
      </c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</row>
    <row r="105" spans="1:26" ht="37.5" customHeight="1" x14ac:dyDescent="0.25">
      <c r="A105" s="22"/>
      <c r="B105" s="46" t="s">
        <v>19</v>
      </c>
      <c r="C105" s="46"/>
      <c r="D105" s="14"/>
      <c r="E105" s="39"/>
      <c r="F105" s="39"/>
      <c r="G105" s="39"/>
      <c r="H105" s="39"/>
      <c r="I105" s="39"/>
      <c r="J105" s="15" t="s">
        <v>10</v>
      </c>
      <c r="K105" s="8"/>
      <c r="L105" s="8"/>
      <c r="M105" s="8"/>
      <c r="N105" s="8"/>
      <c r="O105" s="8"/>
      <c r="P105" s="8"/>
      <c r="Q105" s="8"/>
      <c r="R105" s="8"/>
      <c r="S105" s="20" t="s">
        <v>16</v>
      </c>
      <c r="T105" s="8"/>
    </row>
    <row r="106" spans="1:26" ht="25.5" customHeight="1" x14ac:dyDescent="0.25">
      <c r="B106" s="8" t="s">
        <v>17</v>
      </c>
      <c r="C106" s="8"/>
      <c r="D106" s="26"/>
      <c r="E106" s="26"/>
      <c r="F106" s="26"/>
      <c r="G106" s="26"/>
      <c r="H106" s="26"/>
      <c r="I106" s="26"/>
      <c r="J106" s="15" t="s">
        <v>17</v>
      </c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 spans="1:26" ht="26.45" customHeight="1" x14ac:dyDescent="0.25">
      <c r="B107" s="7" t="s">
        <v>8</v>
      </c>
      <c r="C107" s="6"/>
      <c r="D107" s="7"/>
      <c r="E107" s="7"/>
      <c r="F107" s="7"/>
      <c r="G107" s="7"/>
      <c r="H107" s="7"/>
      <c r="I107" s="7"/>
      <c r="J107" s="7" t="s">
        <v>8</v>
      </c>
      <c r="K107" s="7"/>
      <c r="L107" s="7"/>
      <c r="M107" s="14"/>
      <c r="N107" s="14"/>
      <c r="O107" s="14"/>
      <c r="P107" s="14"/>
      <c r="Q107" s="7"/>
      <c r="R107" s="7"/>
      <c r="S107" s="7"/>
      <c r="T107" s="25"/>
      <c r="U107" s="25"/>
    </row>
  </sheetData>
  <mergeCells count="11">
    <mergeCell ref="B105:C105"/>
    <mergeCell ref="B9:B10"/>
    <mergeCell ref="C9:D9"/>
    <mergeCell ref="N9:R9"/>
    <mergeCell ref="S9:V9"/>
    <mergeCell ref="J9:M9"/>
    <mergeCell ref="E9:I9"/>
    <mergeCell ref="A7:V7"/>
    <mergeCell ref="W9:Z9"/>
    <mergeCell ref="A9:A10"/>
    <mergeCell ref="A8:V8"/>
  </mergeCells>
  <phoneticPr fontId="15" type="noConversion"/>
  <conditionalFormatting sqref="J11:Y99">
    <cfRule type="expression" dxfId="1" priority="18">
      <formula>AND(J$10&gt;=$C11,J$10&lt;=$D11)</formula>
    </cfRule>
  </conditionalFormatting>
  <conditionalFormatting sqref="E11:I99">
    <cfRule type="expression" dxfId="0" priority="1">
      <formula>AND(E$10&gt;=$C11,E$10&lt;=$D11)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38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2026-06-29T13:25:36Z</dcterms:modified>
</cp:coreProperties>
</file>